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<sst xmlns="http://schemas.openxmlformats.org/spreadsheetml/2006/main" count="56" uniqueCount="12">
  <si>
    <t>FJIC</t>
  </si>
  <si>
    <t xml:space="preserve">                                                   Sajor - 2005</t>
  </si>
  <si>
    <t>Animo, Suerte y al Toro.</t>
  </si>
  <si>
    <t>Por fin, ENHORABUENA.</t>
  </si>
  <si>
    <t>Je, je, je, no lo vas a conseguir.</t>
  </si>
  <si>
    <t>GRANDES FILÓSOFOS</t>
  </si>
  <si>
    <r>
      <t>Tras el relax, volvemos con la cultura.                                                                                                   Este juego no habría sido posible sin la inestimable colaboración de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Berni Melero</t>
    </r>
  </si>
  <si>
    <t>Sólo sé que no sé nada.</t>
  </si>
  <si>
    <t>El conocimiento es poder. Tu mandas poco.</t>
  </si>
  <si>
    <t>El que anda con sabios, sabio será.</t>
  </si>
  <si>
    <t>Jamás el esfuerzo desayuda a la fortuna.</t>
  </si>
  <si>
    <t>Vence sin obstáculos, triunfarás sin gloria.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</si>
</sst>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18"/>
      <name val="Harrington"/>
      <family val="5"/>
    </font>
    <font>
      <b/>
      <i/>
      <sz val="14"/>
      <name val="Times New Roman"/>
      <family val="1"/>
    </font>
    <font>
      <b/>
      <sz val="20"/>
      <color indexed="10"/>
      <name val="Arial"/>
      <family val="2"/>
    </font>
    <font>
      <b/>
      <i/>
      <sz val="48"/>
      <color indexed="5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color indexed="18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3.5"/>
      <name val="Times New Roman"/>
      <family val="1"/>
    </font>
    <font>
      <b/>
      <i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9" fontId="0" fillId="0" borderId="0" xfId="0" applyNumberFormat="1" applyAlignment="1">
      <alignment/>
    </xf>
    <xf numFmtId="0" fontId="0" fillId="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0" fillId="4" borderId="0" xfId="0" applyFont="1" applyFill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9" fontId="4" fillId="6" borderId="1" xfId="20" applyFont="1" applyFill="1" applyBorder="1" applyAlignment="1" applyProtection="1">
      <alignment horizontal="center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2" xfId="0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9" fillId="6" borderId="14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right"/>
      <protection hidden="1"/>
    </xf>
    <xf numFmtId="0" fontId="8" fillId="6" borderId="16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35.png" /><Relationship Id="rId9" Type="http://schemas.openxmlformats.org/officeDocument/2006/relationships/image" Target="../media/image5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6.png" /><Relationship Id="rId14" Type="http://schemas.openxmlformats.org/officeDocument/2006/relationships/image" Target="../media/image10.png" /><Relationship Id="rId15" Type="http://schemas.openxmlformats.org/officeDocument/2006/relationships/image" Target="../media/image11.png" /><Relationship Id="rId16" Type="http://schemas.openxmlformats.org/officeDocument/2006/relationships/image" Target="../media/image12.png" /><Relationship Id="rId17" Type="http://schemas.openxmlformats.org/officeDocument/2006/relationships/image" Target="../media/image13.png" /><Relationship Id="rId18" Type="http://schemas.openxmlformats.org/officeDocument/2006/relationships/image" Target="../media/image18.png" /><Relationship Id="rId19" Type="http://schemas.openxmlformats.org/officeDocument/2006/relationships/image" Target="../media/image14.png" /><Relationship Id="rId20" Type="http://schemas.openxmlformats.org/officeDocument/2006/relationships/image" Target="../media/image17.png" /><Relationship Id="rId21" Type="http://schemas.openxmlformats.org/officeDocument/2006/relationships/image" Target="../media/image19.png" /><Relationship Id="rId22" Type="http://schemas.openxmlformats.org/officeDocument/2006/relationships/image" Target="../media/image20.png" /><Relationship Id="rId23" Type="http://schemas.openxmlformats.org/officeDocument/2006/relationships/image" Target="../media/image15.png" /><Relationship Id="rId24" Type="http://schemas.openxmlformats.org/officeDocument/2006/relationships/image" Target="../media/image16.png" /><Relationship Id="rId25" Type="http://schemas.openxmlformats.org/officeDocument/2006/relationships/image" Target="../media/image21.png" /><Relationship Id="rId26" Type="http://schemas.openxmlformats.org/officeDocument/2006/relationships/image" Target="../media/image22.png" /><Relationship Id="rId27" Type="http://schemas.openxmlformats.org/officeDocument/2006/relationships/image" Target="../media/image23.png" /><Relationship Id="rId28" Type="http://schemas.openxmlformats.org/officeDocument/2006/relationships/image" Target="../media/image24.png" /><Relationship Id="rId29" Type="http://schemas.openxmlformats.org/officeDocument/2006/relationships/image" Target="../media/image25.png" /><Relationship Id="rId30" Type="http://schemas.openxmlformats.org/officeDocument/2006/relationships/image" Target="../media/image26.png" /><Relationship Id="rId31" Type="http://schemas.openxmlformats.org/officeDocument/2006/relationships/image" Target="../media/image27.png" /><Relationship Id="rId32" Type="http://schemas.openxmlformats.org/officeDocument/2006/relationships/image" Target="../media/image28.png" /><Relationship Id="rId33" Type="http://schemas.openxmlformats.org/officeDocument/2006/relationships/image" Target="../media/image29.png" /><Relationship Id="rId34" Type="http://schemas.openxmlformats.org/officeDocument/2006/relationships/image" Target="../media/image30.png" /><Relationship Id="rId35" Type="http://schemas.openxmlformats.org/officeDocument/2006/relationships/image" Target="../media/image31.png" /><Relationship Id="rId36" Type="http://schemas.openxmlformats.org/officeDocument/2006/relationships/image" Target="../media/image36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37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33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pic>
      <xdr:nvPicPr>
        <xdr:cNvPr id="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733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3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1733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pic>
      <xdr:nvPicPr>
        <xdr:cNvPr id="4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38800" y="1733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9525</xdr:colOff>
      <xdr:row>7</xdr:row>
      <xdr:rowOff>0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86650" y="1733550"/>
          <a:ext cx="1762125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6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4114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11</xdr:row>
      <xdr:rowOff>9525</xdr:rowOff>
    </xdr:to>
    <xdr:pic>
      <xdr:nvPicPr>
        <xdr:cNvPr id="7" name="Picture 1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4114800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8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90950" y="4114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pic>
      <xdr:nvPicPr>
        <xdr:cNvPr id="9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38800" y="4114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0</xdr:colOff>
      <xdr:row>11</xdr:row>
      <xdr:rowOff>9525</xdr:rowOff>
    </xdr:to>
    <xdr:pic>
      <xdr:nvPicPr>
        <xdr:cNvPr id="10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86650" y="4114800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11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6496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pic>
      <xdr:nvPicPr>
        <xdr:cNvPr id="12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43100" y="6496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3" name="Picture 1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" y="6496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pic>
      <xdr:nvPicPr>
        <xdr:cNvPr id="14" name="Picture 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38800" y="6496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15</xdr:row>
      <xdr:rowOff>0</xdr:rowOff>
    </xdr:to>
    <xdr:pic>
      <xdr:nvPicPr>
        <xdr:cNvPr id="15" name="Picture 1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86650" y="6496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6" name="Picture 1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0" y="8877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pic>
      <xdr:nvPicPr>
        <xdr:cNvPr id="17" name="Picture 1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43100" y="8877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8" name="Picture 1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90950" y="8877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pic>
      <xdr:nvPicPr>
        <xdr:cNvPr id="19" name="Picture 1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38800" y="8877300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1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486650" y="8877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0" y="11258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0</xdr:colOff>
      <xdr:row>23</xdr:row>
      <xdr:rowOff>0</xdr:rowOff>
    </xdr:to>
    <xdr:pic>
      <xdr:nvPicPr>
        <xdr:cNvPr id="22" name="Picture 1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43100" y="11258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3" name="Picture 1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90950" y="11258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pic>
      <xdr:nvPicPr>
        <xdr:cNvPr id="24" name="Picture 1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38800" y="11258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0</xdr:colOff>
      <xdr:row>23</xdr:row>
      <xdr:rowOff>0</xdr:rowOff>
    </xdr:to>
    <xdr:pic>
      <xdr:nvPicPr>
        <xdr:cNvPr id="25" name="Picture 1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486650" y="112585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26" name="Picture 1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0" y="13639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27" name="Picture 1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43100" y="13639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8" name="Picture 1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90950" y="13639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pic>
      <xdr:nvPicPr>
        <xdr:cNvPr id="29" name="Picture 1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38800" y="13639800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10</xdr:col>
      <xdr:colOff>0</xdr:colOff>
      <xdr:row>27</xdr:row>
      <xdr:rowOff>0</xdr:rowOff>
    </xdr:to>
    <xdr:pic>
      <xdr:nvPicPr>
        <xdr:cNvPr id="30" name="Picture 1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486650" y="136398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31" name="Picture 1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0" y="16021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32" name="Picture 1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943100" y="16021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33" name="Picture 1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790950" y="16021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pic>
      <xdr:nvPicPr>
        <xdr:cNvPr id="34" name="Picture 1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638800" y="1602105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10</xdr:col>
      <xdr:colOff>0</xdr:colOff>
      <xdr:row>31</xdr:row>
      <xdr:rowOff>9525</xdr:rowOff>
    </xdr:to>
    <xdr:pic>
      <xdr:nvPicPr>
        <xdr:cNvPr id="35" name="Picture 1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86650" y="16021050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36" name="Picture 1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5250" y="18402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37" name="Picture 1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43100" y="18402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38" name="Picture 1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790950" y="18402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pic>
      <xdr:nvPicPr>
        <xdr:cNvPr id="39" name="Picture 1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638800" y="18402300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10</xdr:col>
      <xdr:colOff>0</xdr:colOff>
      <xdr:row>35</xdr:row>
      <xdr:rowOff>9525</xdr:rowOff>
    </xdr:to>
    <xdr:pic>
      <xdr:nvPicPr>
        <xdr:cNvPr id="40" name="Picture 1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486650" y="18402300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41" name="Picture 1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250" y="20774025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4</xdr:col>
      <xdr:colOff>0</xdr:colOff>
      <xdr:row>39</xdr:row>
      <xdr:rowOff>9525</xdr:rowOff>
    </xdr:to>
    <xdr:pic>
      <xdr:nvPicPr>
        <xdr:cNvPr id="42" name="Picture 1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43100" y="20774025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1743075</xdr:colOff>
      <xdr:row>39</xdr:row>
      <xdr:rowOff>0</xdr:rowOff>
    </xdr:to>
    <xdr:pic>
      <xdr:nvPicPr>
        <xdr:cNvPr id="43" name="Picture 1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790950" y="20774025"/>
          <a:ext cx="1743075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pic>
      <xdr:nvPicPr>
        <xdr:cNvPr id="44" name="Picture 1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638800" y="20774025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10</xdr:col>
      <xdr:colOff>0</xdr:colOff>
      <xdr:row>39</xdr:row>
      <xdr:rowOff>0</xdr:rowOff>
    </xdr:to>
    <xdr:pic>
      <xdr:nvPicPr>
        <xdr:cNvPr id="45" name="Picture 1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486650" y="20774025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43</xdr:row>
      <xdr:rowOff>9525</xdr:rowOff>
    </xdr:to>
    <xdr:pic>
      <xdr:nvPicPr>
        <xdr:cNvPr id="46" name="Picture 1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5250" y="23155275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43</xdr:row>
      <xdr:rowOff>9525</xdr:rowOff>
    </xdr:to>
    <xdr:pic>
      <xdr:nvPicPr>
        <xdr:cNvPr id="47" name="Picture 1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43100" y="23155275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0</xdr:colOff>
      <xdr:row>43</xdr:row>
      <xdr:rowOff>9525</xdr:rowOff>
    </xdr:to>
    <xdr:pic>
      <xdr:nvPicPr>
        <xdr:cNvPr id="48" name="Picture 1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790950" y="23155275"/>
          <a:ext cx="1752600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pic>
      <xdr:nvPicPr>
        <xdr:cNvPr id="49" name="Picture 1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638800" y="23155275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10</xdr:col>
      <xdr:colOff>0</xdr:colOff>
      <xdr:row>43</xdr:row>
      <xdr:rowOff>0</xdr:rowOff>
    </xdr:to>
    <xdr:pic>
      <xdr:nvPicPr>
        <xdr:cNvPr id="50" name="Picture 1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486650" y="23155275"/>
          <a:ext cx="175260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F27" sqref="F27"/>
    </sheetView>
  </sheetViews>
  <sheetFormatPr defaultColWidth="11.421875" defaultRowHeight="12.75"/>
  <cols>
    <col min="1" max="1" width="1.421875" style="0" customWidth="1"/>
    <col min="2" max="2" width="26.28125" style="0" customWidth="1"/>
    <col min="3" max="3" width="1.421875" style="0" customWidth="1"/>
    <col min="4" max="4" width="26.28125" style="0" customWidth="1"/>
    <col min="5" max="5" width="1.421875" style="0" customWidth="1"/>
    <col min="6" max="6" width="26.28125" style="0" customWidth="1"/>
    <col min="7" max="7" width="1.421875" style="0" customWidth="1"/>
    <col min="8" max="8" width="26.28125" style="0" customWidth="1"/>
    <col min="9" max="9" width="1.421875" style="0" customWidth="1"/>
    <col min="10" max="10" width="26.28125" style="0" customWidth="1"/>
    <col min="11" max="11" width="1.421875" style="0" customWidth="1"/>
    <col min="12" max="16384" width="26.28125" style="0" customWidth="1"/>
  </cols>
  <sheetData>
    <row r="1" spans="1:11" ht="25.5" customHeight="1" thickTop="1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5.5" customHeight="1" thickBot="1">
      <c r="A2" s="14"/>
      <c r="B2" s="15"/>
      <c r="C2" s="15"/>
      <c r="D2" s="15"/>
      <c r="E2" s="15"/>
      <c r="F2" s="15"/>
      <c r="G2" s="15"/>
      <c r="H2" s="16"/>
      <c r="I2" s="16"/>
      <c r="J2" s="16"/>
      <c r="K2" s="17"/>
    </row>
    <row r="3" spans="1:11" ht="25.5" customHeight="1" thickTop="1">
      <c r="A3" s="18" t="s">
        <v>6</v>
      </c>
      <c r="B3" s="18"/>
      <c r="C3" s="18"/>
      <c r="D3" s="18"/>
      <c r="E3" s="18"/>
      <c r="F3" s="18"/>
      <c r="G3" s="19"/>
      <c r="H3" s="21">
        <f>(PERCENTILE(B8+D8+F8+H8+J8+B12+D12+F12+H12+J12+B16+D16+F16+H16+J16+B20+D20+F20+H20+J20+B24+D24+F24+H24+J24+B28+D28+F28+H28+J28+B32+D32+F32+H32+J32+B36+D36+F36+H36+J36+B40+D40+F40+H40+J40+B44+D44+F44+H44+J44,1)*100%)/100*2</f>
        <v>0</v>
      </c>
      <c r="I3" s="21"/>
      <c r="J3" s="21"/>
      <c r="K3" s="21"/>
    </row>
    <row r="4" spans="1:11" ht="25.5" customHeight="1">
      <c r="A4" s="20" t="s">
        <v>2</v>
      </c>
      <c r="B4" s="20"/>
      <c r="C4" s="20"/>
      <c r="D4" s="20"/>
      <c r="E4" s="20"/>
      <c r="F4" s="20"/>
      <c r="G4" s="20"/>
      <c r="H4" s="22" t="str">
        <f>VLOOKUP(H3,B48:D98,2,FALSE)</f>
        <v>Je, je, je, no lo vas a conseguir.</v>
      </c>
      <c r="I4" s="23"/>
      <c r="J4" s="23"/>
      <c r="K4" s="24"/>
    </row>
    <row r="5" spans="1:11" ht="25.5" customHeight="1">
      <c r="A5" s="28" t="s">
        <v>1</v>
      </c>
      <c r="B5" s="28"/>
      <c r="C5" s="28"/>
      <c r="D5" s="28"/>
      <c r="E5" s="28"/>
      <c r="F5" s="29" t="s">
        <v>0</v>
      </c>
      <c r="G5" s="30"/>
      <c r="H5" s="25"/>
      <c r="I5" s="26"/>
      <c r="J5" s="26"/>
      <c r="K5" s="27"/>
    </row>
    <row r="6" spans="1:11" ht="9" customHeight="1">
      <c r="A6" s="4"/>
      <c r="B6" s="7">
        <v>1</v>
      </c>
      <c r="C6" s="4"/>
      <c r="D6" s="7">
        <v>2</v>
      </c>
      <c r="E6" s="4"/>
      <c r="F6" s="7">
        <v>3</v>
      </c>
      <c r="G6" s="4"/>
      <c r="H6" s="7">
        <v>4</v>
      </c>
      <c r="I6" s="4"/>
      <c r="J6" s="7">
        <v>5</v>
      </c>
      <c r="K6" s="4"/>
    </row>
    <row r="7" spans="1:11" ht="136.5" customHeight="1">
      <c r="A7" s="4"/>
      <c r="B7" s="5" t="b">
        <f>B9="friedrich nietzsche"</f>
        <v>0</v>
      </c>
      <c r="C7" s="4"/>
      <c r="D7" s="5" t="b">
        <f>D9="david hume"</f>
        <v>0</v>
      </c>
      <c r="E7" s="4"/>
      <c r="F7" s="5" t="b">
        <f>F9="aristóteles"</f>
        <v>0</v>
      </c>
      <c r="G7" s="4"/>
      <c r="H7" s="5" t="b">
        <f>H9="karl marx"</f>
        <v>0</v>
      </c>
      <c r="I7" s="4"/>
      <c r="J7" s="5" t="b">
        <f>J9="thomas hobbes"</f>
        <v>0</v>
      </c>
      <c r="K7" s="4"/>
    </row>
    <row r="8" spans="1:11" ht="21" customHeight="1">
      <c r="A8" s="4"/>
      <c r="B8" s="1" t="b">
        <f>B7</f>
        <v>0</v>
      </c>
      <c r="C8" s="4"/>
      <c r="D8" s="1" t="b">
        <f>D7</f>
        <v>0</v>
      </c>
      <c r="E8" s="4"/>
      <c r="F8" s="1" t="b">
        <f>F7</f>
        <v>0</v>
      </c>
      <c r="G8" s="4"/>
      <c r="H8" s="1" t="b">
        <f>H7</f>
        <v>0</v>
      </c>
      <c r="I8" s="4"/>
      <c r="J8" s="1" t="b">
        <f>J7</f>
        <v>0</v>
      </c>
      <c r="K8" s="4"/>
    </row>
    <row r="9" spans="1:11" ht="21" customHeight="1">
      <c r="A9" s="4"/>
      <c r="B9" s="2"/>
      <c r="C9" s="4"/>
      <c r="D9" s="2"/>
      <c r="E9" s="4"/>
      <c r="F9" s="2"/>
      <c r="G9" s="4"/>
      <c r="H9" s="2"/>
      <c r="I9" s="4"/>
      <c r="J9" s="2"/>
      <c r="K9" s="4"/>
    </row>
    <row r="10" spans="1:11" ht="9" customHeight="1">
      <c r="A10" s="4"/>
      <c r="B10" s="7">
        <v>6</v>
      </c>
      <c r="C10" s="4"/>
      <c r="D10" s="7">
        <v>7</v>
      </c>
      <c r="E10" s="4"/>
      <c r="F10" s="7">
        <v>8</v>
      </c>
      <c r="G10" s="4"/>
      <c r="H10" s="7">
        <v>9</v>
      </c>
      <c r="I10" s="4"/>
      <c r="J10" s="7">
        <v>10</v>
      </c>
      <c r="K10" s="4"/>
    </row>
    <row r="11" spans="1:11" ht="136.5" customHeight="1">
      <c r="A11" s="4"/>
      <c r="B11" s="5" t="b">
        <f>B13="san agustín"</f>
        <v>0</v>
      </c>
      <c r="C11" s="4"/>
      <c r="D11" s="5" t="b">
        <f>D13="santo tomás de aquino"</f>
        <v>0</v>
      </c>
      <c r="E11" s="4"/>
      <c r="F11" s="5" t="b">
        <f>F13="rené descartes"</f>
        <v>0</v>
      </c>
      <c r="G11" s="4"/>
      <c r="H11" s="5" t="b">
        <f>H13="john locke"</f>
        <v>0</v>
      </c>
      <c r="I11" s="4"/>
      <c r="J11" s="5" t="b">
        <f>J13="theodor adorno"</f>
        <v>0</v>
      </c>
      <c r="K11" s="4"/>
    </row>
    <row r="12" spans="1:11" ht="21" customHeight="1">
      <c r="A12" s="4"/>
      <c r="B12" s="1" t="b">
        <f>B11</f>
        <v>0</v>
      </c>
      <c r="C12" s="4"/>
      <c r="D12" s="1" t="b">
        <f>D11</f>
        <v>0</v>
      </c>
      <c r="E12" s="4"/>
      <c r="F12" s="1" t="b">
        <f>F11</f>
        <v>0</v>
      </c>
      <c r="G12" s="4"/>
      <c r="H12" s="1" t="b">
        <f>H11</f>
        <v>0</v>
      </c>
      <c r="I12" s="4"/>
      <c r="J12" s="1" t="b">
        <f>J11</f>
        <v>0</v>
      </c>
      <c r="K12" s="4"/>
    </row>
    <row r="13" spans="1:11" ht="21" customHeight="1">
      <c r="A13" s="4"/>
      <c r="B13" s="2"/>
      <c r="C13" s="4"/>
      <c r="D13" s="9"/>
      <c r="E13" s="4"/>
      <c r="F13" s="2"/>
      <c r="G13" s="4"/>
      <c r="H13" s="2"/>
      <c r="I13" s="4"/>
      <c r="J13" s="2"/>
      <c r="K13" s="4"/>
    </row>
    <row r="14" spans="1:11" ht="9" customHeight="1">
      <c r="A14" s="4"/>
      <c r="B14" s="7">
        <v>11</v>
      </c>
      <c r="C14" s="7"/>
      <c r="D14" s="7">
        <v>12</v>
      </c>
      <c r="E14" s="7"/>
      <c r="F14" s="7">
        <v>13</v>
      </c>
      <c r="G14" s="7"/>
      <c r="H14" s="7">
        <v>14</v>
      </c>
      <c r="I14" s="7"/>
      <c r="J14" s="7">
        <v>15</v>
      </c>
      <c r="K14" s="7"/>
    </row>
    <row r="15" spans="1:11" ht="136.5" customHeight="1">
      <c r="A15" s="4"/>
      <c r="B15" s="5" t="b">
        <f>B17="maurice merleau-ponty"</f>
        <v>0</v>
      </c>
      <c r="C15" s="4"/>
      <c r="D15" s="5" t="b">
        <f>D17="miguel de unamuno"</f>
        <v>0</v>
      </c>
      <c r="E15" s="4"/>
      <c r="F15" s="5" t="b">
        <f>F17="jean-paul sartre"</f>
        <v>0</v>
      </c>
      <c r="G15" s="4"/>
      <c r="H15" s="5" t="b">
        <f>H17="ludwig wittgenstein"</f>
        <v>0</v>
      </c>
      <c r="I15" s="4"/>
      <c r="J15" s="5" t="b">
        <f>J17="anaximandro"</f>
        <v>0</v>
      </c>
      <c r="K15" s="4"/>
    </row>
    <row r="16" spans="1:11" ht="21" customHeight="1">
      <c r="A16" s="4"/>
      <c r="B16" s="1" t="b">
        <f>B15</f>
        <v>0</v>
      </c>
      <c r="C16" s="4"/>
      <c r="D16" s="1" t="b">
        <f>D15</f>
        <v>0</v>
      </c>
      <c r="E16" s="4"/>
      <c r="F16" s="1" t="b">
        <f>F15</f>
        <v>0</v>
      </c>
      <c r="G16" s="4"/>
      <c r="H16" s="1" t="b">
        <f>H15</f>
        <v>0</v>
      </c>
      <c r="I16" s="4"/>
      <c r="J16" s="1" t="b">
        <f>J15</f>
        <v>0</v>
      </c>
      <c r="K16" s="4"/>
    </row>
    <row r="17" spans="1:11" ht="21" customHeight="1">
      <c r="A17" s="4"/>
      <c r="B17" s="10"/>
      <c r="C17" s="4"/>
      <c r="D17" s="2"/>
      <c r="E17" s="4"/>
      <c r="F17" s="2"/>
      <c r="G17" s="4"/>
      <c r="H17" s="2"/>
      <c r="I17" s="4"/>
      <c r="J17" s="2"/>
      <c r="K17" s="4"/>
    </row>
    <row r="18" spans="1:11" ht="9" customHeight="1">
      <c r="A18" s="4"/>
      <c r="B18" s="7">
        <v>16</v>
      </c>
      <c r="C18" s="7"/>
      <c r="D18" s="7">
        <v>17</v>
      </c>
      <c r="E18" s="7"/>
      <c r="F18" s="7">
        <v>18</v>
      </c>
      <c r="G18" s="7"/>
      <c r="H18" s="7">
        <v>19</v>
      </c>
      <c r="I18" s="7"/>
      <c r="J18" s="7">
        <v>20</v>
      </c>
      <c r="K18" s="8"/>
    </row>
    <row r="19" spans="1:11" ht="136.5" customHeight="1">
      <c r="A19" s="4"/>
      <c r="B19" s="5" t="b">
        <f>B21="tales de mileto"</f>
        <v>0</v>
      </c>
      <c r="C19" s="4"/>
      <c r="D19" s="5" t="b">
        <f>D21="anaximenes"</f>
        <v>0</v>
      </c>
      <c r="E19" s="4"/>
      <c r="F19" s="5" t="b">
        <f>F21="heráclito"</f>
        <v>0</v>
      </c>
      <c r="G19" s="4"/>
      <c r="H19" s="5" t="b">
        <f>H21="karl popper"</f>
        <v>0</v>
      </c>
      <c r="I19" s="4"/>
      <c r="J19" s="5" t="b">
        <f>J21="gilles deleuze"</f>
        <v>0</v>
      </c>
      <c r="K19" s="4"/>
    </row>
    <row r="20" spans="1:11" ht="21" customHeight="1">
      <c r="A20" s="4"/>
      <c r="B20" s="1" t="b">
        <f>B19</f>
        <v>0</v>
      </c>
      <c r="C20" s="4"/>
      <c r="D20" s="1" t="b">
        <f>D19</f>
        <v>0</v>
      </c>
      <c r="E20" s="4"/>
      <c r="F20" s="1" t="b">
        <f>F19</f>
        <v>0</v>
      </c>
      <c r="G20" s="4"/>
      <c r="H20" s="1" t="b">
        <f>H19</f>
        <v>0</v>
      </c>
      <c r="I20" s="4"/>
      <c r="J20" s="1" t="b">
        <f>J19</f>
        <v>0</v>
      </c>
      <c r="K20" s="4"/>
    </row>
    <row r="21" spans="1:11" ht="21" customHeight="1">
      <c r="A21" s="4"/>
      <c r="B21" s="2"/>
      <c r="C21" s="4"/>
      <c r="D21" s="2"/>
      <c r="E21" s="4"/>
      <c r="F21" s="2"/>
      <c r="G21" s="4"/>
      <c r="H21" s="2"/>
      <c r="I21" s="4"/>
      <c r="J21" s="2"/>
      <c r="K21" s="4"/>
    </row>
    <row r="22" spans="1:11" ht="9" customHeight="1">
      <c r="A22" s="4"/>
      <c r="B22" s="7">
        <v>21</v>
      </c>
      <c r="C22" s="7"/>
      <c r="D22" s="7">
        <v>22</v>
      </c>
      <c r="E22" s="7"/>
      <c r="F22" s="7">
        <v>23</v>
      </c>
      <c r="G22" s="7"/>
      <c r="H22" s="7">
        <v>24</v>
      </c>
      <c r="I22" s="7"/>
      <c r="J22" s="7">
        <v>25</v>
      </c>
      <c r="K22" s="7"/>
    </row>
    <row r="23" spans="1:11" ht="136.5" customHeight="1">
      <c r="A23" s="4"/>
      <c r="B23" s="5" t="b">
        <f>B25="nicolás maquiavelo"</f>
        <v>0</v>
      </c>
      <c r="C23" s="4"/>
      <c r="D23" s="5" t="b">
        <f>D25="protágoras"</f>
        <v>0</v>
      </c>
      <c r="E23" s="4"/>
      <c r="F23" s="5" t="b">
        <f>F25="gorgias"</f>
        <v>0</v>
      </c>
      <c r="G23" s="4"/>
      <c r="H23" s="5" t="b">
        <f>H25="guillermo de ockham"</f>
        <v>0</v>
      </c>
      <c r="I23" s="4"/>
      <c r="J23" s="5" t="b">
        <f>J25="santo tomás moro"</f>
        <v>0</v>
      </c>
      <c r="K23" s="4"/>
    </row>
    <row r="24" spans="1:11" ht="21" customHeight="1">
      <c r="A24" s="4"/>
      <c r="B24" s="1" t="b">
        <f>B23</f>
        <v>0</v>
      </c>
      <c r="C24" s="4"/>
      <c r="D24" s="1" t="b">
        <f>D23</f>
        <v>0</v>
      </c>
      <c r="E24" s="4"/>
      <c r="F24" s="1" t="b">
        <f>F23</f>
        <v>0</v>
      </c>
      <c r="G24" s="4"/>
      <c r="H24" s="1" t="b">
        <f>H23</f>
        <v>0</v>
      </c>
      <c r="I24" s="4"/>
      <c r="J24" s="1" t="b">
        <f>J23</f>
        <v>0</v>
      </c>
      <c r="K24" s="4"/>
    </row>
    <row r="25" spans="1:11" ht="21" customHeight="1">
      <c r="A25" s="4"/>
      <c r="B25" s="2"/>
      <c r="C25" s="4"/>
      <c r="D25" s="2"/>
      <c r="E25" s="4"/>
      <c r="F25" s="2"/>
      <c r="G25" s="4"/>
      <c r="H25" s="2"/>
      <c r="I25" s="4"/>
      <c r="J25" s="2"/>
      <c r="K25" s="4"/>
    </row>
    <row r="26" spans="1:11" ht="9" customHeight="1">
      <c r="A26" s="4"/>
      <c r="B26" s="7">
        <v>26</v>
      </c>
      <c r="C26" s="7"/>
      <c r="D26" s="7">
        <v>27</v>
      </c>
      <c r="E26" s="7"/>
      <c r="F26" s="7">
        <v>28</v>
      </c>
      <c r="G26" s="7"/>
      <c r="H26" s="7">
        <v>29</v>
      </c>
      <c r="I26" s="7"/>
      <c r="J26" s="7">
        <v>30</v>
      </c>
      <c r="K26" s="7"/>
    </row>
    <row r="27" spans="1:11" ht="136.5" customHeight="1">
      <c r="A27" s="4"/>
      <c r="B27" s="5" t="b">
        <f>B29="erasmo de rotterdam"</f>
        <v>0</v>
      </c>
      <c r="C27" s="4"/>
      <c r="D27" s="5" t="b">
        <f>D29="leibniz"</f>
        <v>0</v>
      </c>
      <c r="E27" s="4"/>
      <c r="F27" s="5" t="b">
        <f>F29="george berkeley"</f>
        <v>0</v>
      </c>
      <c r="G27" s="4"/>
      <c r="H27" s="5" t="b">
        <f>H29="voltaire"</f>
        <v>0</v>
      </c>
      <c r="I27" s="4"/>
      <c r="J27" s="5" t="b">
        <f>J29="montesquieu"</f>
        <v>0</v>
      </c>
      <c r="K27" s="4"/>
    </row>
    <row r="28" spans="1:11" ht="21" customHeight="1">
      <c r="A28" s="4"/>
      <c r="B28" s="1" t="b">
        <f>B27</f>
        <v>0</v>
      </c>
      <c r="C28" s="4"/>
      <c r="D28" s="1" t="b">
        <f>D27</f>
        <v>0</v>
      </c>
      <c r="E28" s="4"/>
      <c r="F28" s="1" t="b">
        <f>F27</f>
        <v>0</v>
      </c>
      <c r="G28" s="4"/>
      <c r="H28" s="1" t="b">
        <f>H27</f>
        <v>0</v>
      </c>
      <c r="I28" s="4"/>
      <c r="J28" s="1" t="b">
        <f>J27</f>
        <v>0</v>
      </c>
      <c r="K28" s="4"/>
    </row>
    <row r="29" spans="1:11" ht="21" customHeight="1">
      <c r="A29" s="4"/>
      <c r="B29" s="2"/>
      <c r="C29" s="4"/>
      <c r="D29" s="2"/>
      <c r="E29" s="4"/>
      <c r="F29" s="2"/>
      <c r="G29" s="4"/>
      <c r="H29" s="2"/>
      <c r="I29" s="4"/>
      <c r="J29" s="2"/>
      <c r="K29" s="4"/>
    </row>
    <row r="30" spans="1:11" ht="9" customHeight="1">
      <c r="A30" s="4"/>
      <c r="B30" s="7">
        <v>31</v>
      </c>
      <c r="C30" s="7"/>
      <c r="D30" s="7">
        <v>32</v>
      </c>
      <c r="E30" s="7"/>
      <c r="F30" s="7">
        <v>33</v>
      </c>
      <c r="G30" s="7"/>
      <c r="H30" s="7">
        <v>34</v>
      </c>
      <c r="I30" s="7"/>
      <c r="J30" s="7">
        <v>35</v>
      </c>
      <c r="K30" s="7"/>
    </row>
    <row r="31" spans="1:11" ht="136.5" customHeight="1">
      <c r="A31" s="4"/>
      <c r="B31" s="5" t="b">
        <f>B33="jean jacques rousseau"</f>
        <v>0</v>
      </c>
      <c r="C31" s="4"/>
      <c r="D31" s="5" t="b">
        <f>D33="auguste comte"</f>
        <v>0</v>
      </c>
      <c r="E31" s="4"/>
      <c r="F31" s="5" t="b">
        <f>F33="arthur schopenhauer"</f>
        <v>0</v>
      </c>
      <c r="G31" s="4"/>
      <c r="H31" s="5" t="b">
        <f>H33="hans-georg gadamer"</f>
        <v>0</v>
      </c>
      <c r="I31" s="4"/>
      <c r="J31" s="5" t="b">
        <f>J33="martin heidegger"</f>
        <v>0</v>
      </c>
      <c r="K31" s="4"/>
    </row>
    <row r="32" spans="1:11" ht="21" customHeight="1">
      <c r="A32" s="4"/>
      <c r="B32" s="1" t="b">
        <f>B31</f>
        <v>0</v>
      </c>
      <c r="C32" s="4"/>
      <c r="D32" s="1" t="b">
        <f>D31</f>
        <v>0</v>
      </c>
      <c r="E32" s="4"/>
      <c r="F32" s="1" t="b">
        <f>F31</f>
        <v>0</v>
      </c>
      <c r="G32" s="4"/>
      <c r="H32" s="1" t="b">
        <f>H31</f>
        <v>0</v>
      </c>
      <c r="I32" s="4"/>
      <c r="J32" s="1" t="b">
        <f>J31</f>
        <v>0</v>
      </c>
      <c r="K32" s="4"/>
    </row>
    <row r="33" spans="1:11" ht="21" customHeight="1">
      <c r="A33" s="4"/>
      <c r="B33" s="2"/>
      <c r="C33" s="4"/>
      <c r="D33" s="2"/>
      <c r="E33" s="4"/>
      <c r="F33" s="2"/>
      <c r="G33" s="4"/>
      <c r="H33" s="2"/>
      <c r="I33" s="4"/>
      <c r="J33" s="2"/>
      <c r="K33" s="4"/>
    </row>
    <row r="34" spans="1:11" ht="9" customHeight="1">
      <c r="A34" s="4"/>
      <c r="B34" s="7">
        <v>36</v>
      </c>
      <c r="C34" s="7"/>
      <c r="D34" s="7">
        <v>37</v>
      </c>
      <c r="E34" s="7"/>
      <c r="F34" s="7">
        <v>38</v>
      </c>
      <c r="G34" s="7"/>
      <c r="H34" s="7">
        <v>39</v>
      </c>
      <c r="I34" s="7"/>
      <c r="J34" s="7">
        <v>40</v>
      </c>
      <c r="K34" s="7"/>
    </row>
    <row r="35" spans="1:11" ht="136.5" customHeight="1">
      <c r="A35" s="4"/>
      <c r="B35" s="5" t="b">
        <f>B37="edmund husserl"</f>
        <v>0</v>
      </c>
      <c r="C35" s="4"/>
      <c r="D35" s="5" t="b">
        <f>D37="michel foucault"</f>
        <v>0</v>
      </c>
      <c r="E35" s="4"/>
      <c r="F35" s="5" t="b">
        <f>F37="teilhard de chardin"</f>
        <v>0</v>
      </c>
      <c r="G35" s="4"/>
      <c r="H35" s="5" t="b">
        <f>H37="avicena"</f>
        <v>0</v>
      </c>
      <c r="I35" s="4"/>
      <c r="J35" s="5" t="b">
        <f>J37="cornelius castoriadis"</f>
        <v>0</v>
      </c>
      <c r="K35" s="4"/>
    </row>
    <row r="36" spans="1:11" ht="21" customHeight="1">
      <c r="A36" s="4"/>
      <c r="B36" s="1" t="b">
        <f>B35</f>
        <v>0</v>
      </c>
      <c r="C36" s="4"/>
      <c r="D36" s="1" t="b">
        <f>D35</f>
        <v>0</v>
      </c>
      <c r="E36" s="4"/>
      <c r="F36" s="1" t="b">
        <f>F35</f>
        <v>0</v>
      </c>
      <c r="G36" s="4"/>
      <c r="H36" s="1" t="b">
        <f>H35</f>
        <v>0</v>
      </c>
      <c r="I36" s="4"/>
      <c r="J36" s="1" t="b">
        <f>J35</f>
        <v>0</v>
      </c>
      <c r="K36" s="4"/>
    </row>
    <row r="37" spans="1:11" ht="21" customHeight="1">
      <c r="A37" s="4"/>
      <c r="B37" s="2"/>
      <c r="C37" s="4"/>
      <c r="D37" s="2"/>
      <c r="E37" s="4"/>
      <c r="F37" s="2"/>
      <c r="G37" s="4"/>
      <c r="H37" s="2"/>
      <c r="I37" s="4"/>
      <c r="J37" s="2"/>
      <c r="K37" s="4"/>
    </row>
    <row r="38" spans="1:11" ht="8.25" customHeight="1">
      <c r="A38" s="4"/>
      <c r="B38" s="7">
        <v>41</v>
      </c>
      <c r="C38" s="7"/>
      <c r="D38" s="7">
        <v>42</v>
      </c>
      <c r="E38" s="7"/>
      <c r="F38" s="7">
        <v>43</v>
      </c>
      <c r="G38" s="7"/>
      <c r="H38" s="7">
        <v>44</v>
      </c>
      <c r="I38" s="7"/>
      <c r="J38" s="7">
        <v>45</v>
      </c>
      <c r="K38" s="7"/>
    </row>
    <row r="39" spans="1:11" ht="136.5" customHeight="1">
      <c r="A39" s="4"/>
      <c r="B39" s="5" t="b">
        <f>B41="condorcet"</f>
        <v>0</v>
      </c>
      <c r="C39" s="4"/>
      <c r="D39" s="5" t="b">
        <f>D41="sigmund freud"</f>
        <v>0</v>
      </c>
      <c r="E39" s="4"/>
      <c r="F39" s="5" t="b">
        <f>F41="ayn rand"</f>
        <v>0</v>
      </c>
      <c r="G39" s="4"/>
      <c r="H39" s="5" t="b">
        <f>H41="schelling"</f>
        <v>0</v>
      </c>
      <c r="I39" s="4"/>
      <c r="J39" s="5" t="b">
        <f>J41="xavier zubiri"</f>
        <v>0</v>
      </c>
      <c r="K39" s="4"/>
    </row>
    <row r="40" spans="1:11" ht="21" customHeight="1">
      <c r="A40" s="4"/>
      <c r="B40" s="1" t="b">
        <f>B39</f>
        <v>0</v>
      </c>
      <c r="C40" s="4"/>
      <c r="D40" s="1" t="b">
        <f>D39</f>
        <v>0</v>
      </c>
      <c r="E40" s="4"/>
      <c r="F40" s="1" t="b">
        <f>F39</f>
        <v>0</v>
      </c>
      <c r="G40" s="4"/>
      <c r="H40" s="1" t="b">
        <f>H39</f>
        <v>0</v>
      </c>
      <c r="I40" s="4"/>
      <c r="J40" s="1" t="b">
        <f>J39</f>
        <v>0</v>
      </c>
      <c r="K40" s="4"/>
    </row>
    <row r="41" spans="1:11" ht="21" customHeight="1">
      <c r="A41" s="4"/>
      <c r="B41" s="2"/>
      <c r="C41" s="4"/>
      <c r="D41" s="2"/>
      <c r="E41" s="4"/>
      <c r="F41" s="2"/>
      <c r="G41" s="4"/>
      <c r="H41" s="2"/>
      <c r="I41" s="4"/>
      <c r="J41" s="2"/>
      <c r="K41" s="4"/>
    </row>
    <row r="42" spans="1:11" ht="9" customHeight="1">
      <c r="A42" s="4"/>
      <c r="B42" s="7">
        <v>46</v>
      </c>
      <c r="C42" s="7"/>
      <c r="D42" s="7">
        <v>47</v>
      </c>
      <c r="E42" s="7"/>
      <c r="F42" s="7">
        <v>48</v>
      </c>
      <c r="G42" s="7"/>
      <c r="H42" s="7">
        <v>49</v>
      </c>
      <c r="I42" s="7"/>
      <c r="J42" s="7">
        <v>50</v>
      </c>
      <c r="K42" s="7"/>
    </row>
    <row r="43" spans="1:11" ht="136.5" customHeight="1">
      <c r="A43" s="4"/>
      <c r="B43" s="5" t="b">
        <f>B45="henry sidgwick"</f>
        <v>0</v>
      </c>
      <c r="C43" s="4"/>
      <c r="D43" s="5" t="b">
        <f>D45="soren kierkegaard"</f>
        <v>0</v>
      </c>
      <c r="E43" s="4"/>
      <c r="F43" s="5" t="b">
        <f>F45="baruch de spinoza"</f>
        <v>0</v>
      </c>
      <c r="G43" s="4"/>
      <c r="H43" s="5" t="b">
        <f>H45="richard rorty"</f>
        <v>0</v>
      </c>
      <c r="I43" s="4"/>
      <c r="J43" s="5" t="b">
        <f>J45="claude lévi-strauss"</f>
        <v>0</v>
      </c>
      <c r="K43" s="4"/>
    </row>
    <row r="44" spans="1:11" ht="21" customHeight="1">
      <c r="A44" s="4"/>
      <c r="B44" s="1" t="b">
        <f>B43</f>
        <v>0</v>
      </c>
      <c r="C44" s="4"/>
      <c r="D44" s="1" t="b">
        <f>D43</f>
        <v>0</v>
      </c>
      <c r="E44" s="4"/>
      <c r="F44" s="1" t="b">
        <f>F43</f>
        <v>0</v>
      </c>
      <c r="G44" s="4"/>
      <c r="H44" s="1" t="b">
        <f>H43</f>
        <v>0</v>
      </c>
      <c r="I44" s="4"/>
      <c r="J44" s="1" t="b">
        <f>J43</f>
        <v>0</v>
      </c>
      <c r="K44" s="4"/>
    </row>
    <row r="45" spans="1:11" ht="21" customHeight="1">
      <c r="A45" s="4"/>
      <c r="B45" s="2"/>
      <c r="C45" s="4"/>
      <c r="D45" s="2"/>
      <c r="E45" s="4"/>
      <c r="F45" s="2"/>
      <c r="G45" s="4"/>
      <c r="H45" s="2"/>
      <c r="I45" s="4"/>
      <c r="J45" s="2"/>
      <c r="K45" s="4"/>
    </row>
    <row r="46" spans="1:11" ht="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 hidden="1">
      <c r="A48" s="5"/>
      <c r="B48" s="6">
        <v>0</v>
      </c>
      <c r="C48" s="31" t="s">
        <v>4</v>
      </c>
      <c r="D48" s="31"/>
      <c r="E48" s="5"/>
      <c r="F48" s="5"/>
      <c r="G48" s="5"/>
      <c r="H48" s="5"/>
      <c r="I48" s="5"/>
      <c r="J48" s="5"/>
      <c r="K48" s="5"/>
    </row>
    <row r="49" spans="1:11" ht="12.75" hidden="1">
      <c r="A49" s="5"/>
      <c r="B49" s="6">
        <v>0.02</v>
      </c>
      <c r="C49" s="31" t="s">
        <v>7</v>
      </c>
      <c r="D49" s="31"/>
      <c r="E49" s="5"/>
      <c r="F49" s="5"/>
      <c r="G49" s="5"/>
      <c r="H49" s="5"/>
      <c r="I49" s="5"/>
      <c r="J49" s="5"/>
      <c r="K49" s="5"/>
    </row>
    <row r="50" spans="1:11" ht="12.75" hidden="1">
      <c r="A50" s="5"/>
      <c r="B50" s="6">
        <v>0.04</v>
      </c>
      <c r="C50" s="31" t="s">
        <v>7</v>
      </c>
      <c r="D50" s="31"/>
      <c r="E50" s="5"/>
      <c r="F50" s="5"/>
      <c r="G50" s="5"/>
      <c r="H50" s="5"/>
      <c r="I50" s="5"/>
      <c r="J50" s="5"/>
      <c r="K50" s="5"/>
    </row>
    <row r="51" spans="1:11" ht="12.75" hidden="1">
      <c r="A51" s="5"/>
      <c r="B51" s="6">
        <v>0.06</v>
      </c>
      <c r="C51" s="31" t="s">
        <v>7</v>
      </c>
      <c r="D51" s="31"/>
      <c r="E51" s="5"/>
      <c r="F51" s="5"/>
      <c r="G51" s="5"/>
      <c r="H51" s="5"/>
      <c r="I51" s="5"/>
      <c r="J51" s="5"/>
      <c r="K51" s="5"/>
    </row>
    <row r="52" spans="1:11" ht="12.75" hidden="1">
      <c r="A52" s="5"/>
      <c r="B52" s="6">
        <v>0.08</v>
      </c>
      <c r="C52" s="31" t="s">
        <v>7</v>
      </c>
      <c r="D52" s="31"/>
      <c r="E52" s="5"/>
      <c r="F52" s="5"/>
      <c r="G52" s="5"/>
      <c r="H52" s="5"/>
      <c r="I52" s="5"/>
      <c r="J52" s="5"/>
      <c r="K52" s="5"/>
    </row>
    <row r="53" spans="1:11" ht="12.75" hidden="1">
      <c r="A53" s="5"/>
      <c r="B53" s="6">
        <v>0.1</v>
      </c>
      <c r="C53" s="31" t="s">
        <v>7</v>
      </c>
      <c r="D53" s="31"/>
      <c r="E53" s="5"/>
      <c r="F53" s="5"/>
      <c r="G53" s="5"/>
      <c r="H53" s="5"/>
      <c r="I53" s="5"/>
      <c r="J53" s="5"/>
      <c r="K53" s="5"/>
    </row>
    <row r="54" spans="1:11" ht="12.75" hidden="1">
      <c r="A54" s="5"/>
      <c r="B54" s="6">
        <v>0.12</v>
      </c>
      <c r="C54" s="31" t="s">
        <v>7</v>
      </c>
      <c r="D54" s="31"/>
      <c r="E54" s="5"/>
      <c r="F54" s="5"/>
      <c r="G54" s="5"/>
      <c r="H54" s="5"/>
      <c r="I54" s="5"/>
      <c r="J54" s="5"/>
      <c r="K54" s="5"/>
    </row>
    <row r="55" spans="1:11" ht="12.75" hidden="1">
      <c r="A55" s="5"/>
      <c r="B55" s="6">
        <v>0.14</v>
      </c>
      <c r="C55" s="31" t="s">
        <v>7</v>
      </c>
      <c r="D55" s="31"/>
      <c r="E55" s="5"/>
      <c r="F55" s="5"/>
      <c r="G55" s="5"/>
      <c r="H55" s="5"/>
      <c r="I55" s="5"/>
      <c r="J55" s="5"/>
      <c r="K55" s="5"/>
    </row>
    <row r="56" spans="1:11" ht="12.75" hidden="1">
      <c r="A56" s="5"/>
      <c r="B56" s="6">
        <v>0.16</v>
      </c>
      <c r="C56" s="31" t="s">
        <v>7</v>
      </c>
      <c r="D56" s="31"/>
      <c r="E56" s="5"/>
      <c r="F56" s="5"/>
      <c r="G56" s="5"/>
      <c r="H56" s="5"/>
      <c r="I56" s="5"/>
      <c r="J56" s="5"/>
      <c r="K56" s="5"/>
    </row>
    <row r="57" spans="1:11" ht="12.75" hidden="1">
      <c r="A57" s="5"/>
      <c r="B57" s="6">
        <v>0.18</v>
      </c>
      <c r="C57" s="31" t="s">
        <v>7</v>
      </c>
      <c r="D57" s="31"/>
      <c r="E57" s="5"/>
      <c r="F57" s="5"/>
      <c r="G57" s="5"/>
      <c r="H57" s="5"/>
      <c r="I57" s="5"/>
      <c r="J57" s="5"/>
      <c r="K57" s="5"/>
    </row>
    <row r="58" spans="1:11" ht="12.75" hidden="1">
      <c r="A58" s="5"/>
      <c r="B58" s="6">
        <v>0.2</v>
      </c>
      <c r="C58" s="31" t="s">
        <v>11</v>
      </c>
      <c r="D58" s="31"/>
      <c r="E58" s="5"/>
      <c r="F58" s="5"/>
      <c r="G58" s="5"/>
      <c r="H58" s="5"/>
      <c r="I58" s="5"/>
      <c r="J58" s="5"/>
      <c r="K58" s="5"/>
    </row>
    <row r="59" spans="1:11" ht="12.75" hidden="1">
      <c r="A59" s="5"/>
      <c r="B59" s="6">
        <v>0.22</v>
      </c>
      <c r="C59" s="31" t="s">
        <v>11</v>
      </c>
      <c r="D59" s="31"/>
      <c r="E59" s="5"/>
      <c r="F59" s="5"/>
      <c r="G59" s="5"/>
      <c r="H59" s="5"/>
      <c r="I59" s="5"/>
      <c r="J59" s="5"/>
      <c r="K59" s="5"/>
    </row>
    <row r="60" spans="1:11" ht="12.75" hidden="1">
      <c r="A60" s="5"/>
      <c r="B60" s="6">
        <v>0.24</v>
      </c>
      <c r="C60" s="31" t="s">
        <v>11</v>
      </c>
      <c r="D60" s="31"/>
      <c r="E60" s="5"/>
      <c r="F60" s="5"/>
      <c r="G60" s="5"/>
      <c r="H60" s="5"/>
      <c r="I60" s="5"/>
      <c r="J60" s="5"/>
      <c r="K60" s="5"/>
    </row>
    <row r="61" spans="1:11" ht="12.75" hidden="1">
      <c r="A61" s="5"/>
      <c r="B61" s="6">
        <v>0.26</v>
      </c>
      <c r="C61" s="31" t="s">
        <v>11</v>
      </c>
      <c r="D61" s="31"/>
      <c r="E61" s="5"/>
      <c r="F61" s="5"/>
      <c r="G61" s="5"/>
      <c r="H61" s="5"/>
      <c r="I61" s="5"/>
      <c r="J61" s="5"/>
      <c r="K61" s="5"/>
    </row>
    <row r="62" spans="1:11" ht="12.75" hidden="1">
      <c r="A62" s="5"/>
      <c r="B62" s="6">
        <v>0.28</v>
      </c>
      <c r="C62" s="31" t="s">
        <v>11</v>
      </c>
      <c r="D62" s="31"/>
      <c r="E62" s="5"/>
      <c r="F62" s="5"/>
      <c r="G62" s="5"/>
      <c r="H62" s="5"/>
      <c r="I62" s="5"/>
      <c r="J62" s="5"/>
      <c r="K62" s="5"/>
    </row>
    <row r="63" spans="1:11" ht="12.75" hidden="1">
      <c r="A63" s="5"/>
      <c r="B63" s="6">
        <v>0.3</v>
      </c>
      <c r="C63" s="31" t="s">
        <v>11</v>
      </c>
      <c r="D63" s="31"/>
      <c r="E63" s="5"/>
      <c r="F63" s="5"/>
      <c r="G63" s="5"/>
      <c r="H63" s="5"/>
      <c r="I63" s="5"/>
      <c r="J63" s="5"/>
      <c r="K63" s="5"/>
    </row>
    <row r="64" spans="1:11" ht="12.75" hidden="1">
      <c r="A64" s="5"/>
      <c r="B64" s="6">
        <v>0.32</v>
      </c>
      <c r="C64" s="31" t="s">
        <v>11</v>
      </c>
      <c r="D64" s="31"/>
      <c r="E64" s="5"/>
      <c r="F64" s="5"/>
      <c r="G64" s="5"/>
      <c r="H64" s="5"/>
      <c r="I64" s="5"/>
      <c r="J64" s="5"/>
      <c r="K64" s="5"/>
    </row>
    <row r="65" spans="1:11" ht="12.75" hidden="1">
      <c r="A65" s="5"/>
      <c r="B65" s="6">
        <v>0.34</v>
      </c>
      <c r="C65" s="31" t="s">
        <v>11</v>
      </c>
      <c r="D65" s="31"/>
      <c r="E65" s="5"/>
      <c r="F65" s="5"/>
      <c r="G65" s="5"/>
      <c r="H65" s="5"/>
      <c r="I65" s="5"/>
      <c r="J65" s="5"/>
      <c r="K65" s="5"/>
    </row>
    <row r="66" spans="1:11" ht="12.75" hidden="1">
      <c r="A66" s="5"/>
      <c r="B66" s="6">
        <v>0.36</v>
      </c>
      <c r="C66" s="31" t="s">
        <v>11</v>
      </c>
      <c r="D66" s="31"/>
      <c r="E66" s="5"/>
      <c r="F66" s="5"/>
      <c r="G66" s="5"/>
      <c r="H66" s="5"/>
      <c r="I66" s="5"/>
      <c r="J66" s="5"/>
      <c r="K66" s="5"/>
    </row>
    <row r="67" spans="1:11" ht="12.75" hidden="1">
      <c r="A67" s="5"/>
      <c r="B67" s="6">
        <v>0.38</v>
      </c>
      <c r="C67" s="31" t="s">
        <v>11</v>
      </c>
      <c r="D67" s="31"/>
      <c r="E67" s="5"/>
      <c r="F67" s="5"/>
      <c r="G67" s="5"/>
      <c r="H67" s="5"/>
      <c r="I67" s="5"/>
      <c r="J67" s="5"/>
      <c r="K67" s="5"/>
    </row>
    <row r="68" spans="1:11" ht="12.75" hidden="1">
      <c r="A68" s="5"/>
      <c r="B68" s="6">
        <v>0.4</v>
      </c>
      <c r="C68" s="31" t="s">
        <v>8</v>
      </c>
      <c r="D68" s="31"/>
      <c r="E68" s="5"/>
      <c r="F68" s="5"/>
      <c r="G68" s="5"/>
      <c r="H68" s="5"/>
      <c r="I68" s="5"/>
      <c r="J68" s="5"/>
      <c r="K68" s="5"/>
    </row>
    <row r="69" spans="1:11" ht="12.75" hidden="1">
      <c r="A69" s="5"/>
      <c r="B69" s="6">
        <v>0.42</v>
      </c>
      <c r="C69" s="31" t="s">
        <v>8</v>
      </c>
      <c r="D69" s="31"/>
      <c r="E69" s="5"/>
      <c r="F69" s="5"/>
      <c r="G69" s="5"/>
      <c r="H69" s="5"/>
      <c r="I69" s="5"/>
      <c r="J69" s="5"/>
      <c r="K69" s="5"/>
    </row>
    <row r="70" spans="1:11" ht="12.75" hidden="1">
      <c r="A70" s="5"/>
      <c r="B70" s="6">
        <v>0.44</v>
      </c>
      <c r="C70" s="31" t="s">
        <v>8</v>
      </c>
      <c r="D70" s="31"/>
      <c r="E70" s="5"/>
      <c r="F70" s="5"/>
      <c r="G70" s="5"/>
      <c r="H70" s="5"/>
      <c r="I70" s="5"/>
      <c r="J70" s="5"/>
      <c r="K70" s="5"/>
    </row>
    <row r="71" spans="1:11" ht="12.75" hidden="1">
      <c r="A71" s="5"/>
      <c r="B71" s="6">
        <v>0.46</v>
      </c>
      <c r="C71" s="31" t="s">
        <v>8</v>
      </c>
      <c r="D71" s="31"/>
      <c r="E71" s="5"/>
      <c r="F71" s="5"/>
      <c r="G71" s="5"/>
      <c r="H71" s="5"/>
      <c r="I71" s="5"/>
      <c r="J71" s="5"/>
      <c r="K71" s="5"/>
    </row>
    <row r="72" spans="1:11" ht="12.75" hidden="1">
      <c r="A72" s="5"/>
      <c r="B72" s="6">
        <v>0.48</v>
      </c>
      <c r="C72" s="31" t="s">
        <v>8</v>
      </c>
      <c r="D72" s="31"/>
      <c r="E72" s="5"/>
      <c r="F72" s="5"/>
      <c r="G72" s="5"/>
      <c r="H72" s="5"/>
      <c r="I72" s="5"/>
      <c r="J72" s="5"/>
      <c r="K72" s="5"/>
    </row>
    <row r="73" spans="1:11" ht="12.75" hidden="1">
      <c r="A73" s="5"/>
      <c r="B73" s="6">
        <v>0.5</v>
      </c>
      <c r="C73" s="31" t="s">
        <v>8</v>
      </c>
      <c r="D73" s="31"/>
      <c r="E73" s="5"/>
      <c r="F73" s="5"/>
      <c r="G73" s="5"/>
      <c r="H73" s="5"/>
      <c r="I73" s="5"/>
      <c r="J73" s="5"/>
      <c r="K73" s="5"/>
    </row>
    <row r="74" spans="1:11" ht="12.75" hidden="1">
      <c r="A74" s="5"/>
      <c r="B74" s="6">
        <v>0.52</v>
      </c>
      <c r="C74" s="31" t="s">
        <v>8</v>
      </c>
      <c r="D74" s="31"/>
      <c r="E74" s="5"/>
      <c r="F74" s="5"/>
      <c r="G74" s="5"/>
      <c r="H74" s="5"/>
      <c r="I74" s="5"/>
      <c r="J74" s="5"/>
      <c r="K74" s="5"/>
    </row>
    <row r="75" spans="1:11" ht="12.75" hidden="1">
      <c r="A75" s="5"/>
      <c r="B75" s="6">
        <v>0.54</v>
      </c>
      <c r="C75" s="31" t="s">
        <v>8</v>
      </c>
      <c r="D75" s="31"/>
      <c r="E75" s="5"/>
      <c r="F75" s="5"/>
      <c r="G75" s="5"/>
      <c r="H75" s="5"/>
      <c r="I75" s="5"/>
      <c r="J75" s="5"/>
      <c r="K75" s="5"/>
    </row>
    <row r="76" spans="1:11" ht="12.75" hidden="1">
      <c r="A76" s="5"/>
      <c r="B76" s="6">
        <v>0.56</v>
      </c>
      <c r="C76" s="31" t="s">
        <v>8</v>
      </c>
      <c r="D76" s="31"/>
      <c r="E76" s="5"/>
      <c r="F76" s="5"/>
      <c r="G76" s="5"/>
      <c r="H76" s="5"/>
      <c r="I76" s="5"/>
      <c r="J76" s="5"/>
      <c r="K76" s="5"/>
    </row>
    <row r="77" spans="1:11" ht="12.75" hidden="1">
      <c r="A77" s="5"/>
      <c r="B77" s="6">
        <v>0.58</v>
      </c>
      <c r="C77" s="31" t="s">
        <v>8</v>
      </c>
      <c r="D77" s="31"/>
      <c r="E77" s="5"/>
      <c r="F77" s="5"/>
      <c r="G77" s="5"/>
      <c r="H77" s="5"/>
      <c r="I77" s="5"/>
      <c r="J77" s="5"/>
      <c r="K77" s="5"/>
    </row>
    <row r="78" spans="1:11" ht="12.75" hidden="1">
      <c r="A78" s="5"/>
      <c r="B78" s="6">
        <v>0.6</v>
      </c>
      <c r="C78" s="31" t="s">
        <v>9</v>
      </c>
      <c r="D78" s="31"/>
      <c r="E78" s="5"/>
      <c r="F78" s="5"/>
      <c r="G78" s="5"/>
      <c r="H78" s="5"/>
      <c r="I78" s="5"/>
      <c r="J78" s="5"/>
      <c r="K78" s="5"/>
    </row>
    <row r="79" spans="1:11" ht="12.75" hidden="1">
      <c r="A79" s="5"/>
      <c r="B79" s="6">
        <v>0.62</v>
      </c>
      <c r="C79" s="31" t="s">
        <v>9</v>
      </c>
      <c r="D79" s="31"/>
      <c r="E79" s="5"/>
      <c r="F79" s="5"/>
      <c r="G79" s="5"/>
      <c r="H79" s="5"/>
      <c r="I79" s="5"/>
      <c r="J79" s="5"/>
      <c r="K79" s="5"/>
    </row>
    <row r="80" spans="1:11" ht="12.75" hidden="1">
      <c r="A80" s="5"/>
      <c r="B80" s="6">
        <v>0.64</v>
      </c>
      <c r="C80" s="31" t="s">
        <v>9</v>
      </c>
      <c r="D80" s="31"/>
      <c r="E80" s="5"/>
      <c r="F80" s="5"/>
      <c r="G80" s="5"/>
      <c r="H80" s="5"/>
      <c r="I80" s="5"/>
      <c r="J80" s="5"/>
      <c r="K80" s="5"/>
    </row>
    <row r="81" spans="1:11" ht="12.75" hidden="1">
      <c r="A81" s="5"/>
      <c r="B81" s="6">
        <v>0.66</v>
      </c>
      <c r="C81" s="31" t="s">
        <v>9</v>
      </c>
      <c r="D81" s="31"/>
      <c r="E81" s="5"/>
      <c r="F81" s="5"/>
      <c r="G81" s="5"/>
      <c r="H81" s="5"/>
      <c r="I81" s="5"/>
      <c r="J81" s="5"/>
      <c r="K81" s="5"/>
    </row>
    <row r="82" spans="1:11" ht="12.75" hidden="1">
      <c r="A82" s="5"/>
      <c r="B82" s="6">
        <v>0.68</v>
      </c>
      <c r="C82" s="31" t="s">
        <v>9</v>
      </c>
      <c r="D82" s="31"/>
      <c r="E82" s="5"/>
      <c r="F82" s="5"/>
      <c r="G82" s="5"/>
      <c r="H82" s="5"/>
      <c r="I82" s="5"/>
      <c r="J82" s="5"/>
      <c r="K82" s="5"/>
    </row>
    <row r="83" spans="1:11" ht="12.75" hidden="1">
      <c r="A83" s="5"/>
      <c r="B83" s="6">
        <v>0.7</v>
      </c>
      <c r="C83" s="31" t="s">
        <v>9</v>
      </c>
      <c r="D83" s="31"/>
      <c r="E83" s="5"/>
      <c r="F83" s="5"/>
      <c r="G83" s="5"/>
      <c r="H83" s="5"/>
      <c r="I83" s="5"/>
      <c r="J83" s="5"/>
      <c r="K83" s="5"/>
    </row>
    <row r="84" spans="1:11" ht="12.75" hidden="1">
      <c r="A84" s="5"/>
      <c r="B84" s="6">
        <v>0.72</v>
      </c>
      <c r="C84" s="31" t="s">
        <v>9</v>
      </c>
      <c r="D84" s="31"/>
      <c r="E84" s="5"/>
      <c r="F84" s="5"/>
      <c r="G84" s="5"/>
      <c r="H84" s="5"/>
      <c r="I84" s="5"/>
      <c r="J84" s="5"/>
      <c r="K84" s="5"/>
    </row>
    <row r="85" spans="1:11" ht="12.75" hidden="1">
      <c r="A85" s="5"/>
      <c r="B85" s="6">
        <v>0.74</v>
      </c>
      <c r="C85" s="31" t="s">
        <v>9</v>
      </c>
      <c r="D85" s="31"/>
      <c r="E85" s="5"/>
      <c r="F85" s="5"/>
      <c r="G85" s="5"/>
      <c r="H85" s="5"/>
      <c r="I85" s="5"/>
      <c r="J85" s="5"/>
      <c r="K85" s="5"/>
    </row>
    <row r="86" spans="1:11" ht="12.75" hidden="1">
      <c r="A86" s="5"/>
      <c r="B86" s="6">
        <v>0.76</v>
      </c>
      <c r="C86" s="31" t="s">
        <v>9</v>
      </c>
      <c r="D86" s="31"/>
      <c r="E86" s="5"/>
      <c r="F86" s="5"/>
      <c r="G86" s="5"/>
      <c r="H86" s="5"/>
      <c r="I86" s="5"/>
      <c r="J86" s="5"/>
      <c r="K86" s="5"/>
    </row>
    <row r="87" spans="1:11" ht="12.75" hidden="1">
      <c r="A87" s="5"/>
      <c r="B87" s="6">
        <v>0.78</v>
      </c>
      <c r="C87" s="31" t="s">
        <v>9</v>
      </c>
      <c r="D87" s="31"/>
      <c r="E87" s="5"/>
      <c r="F87" s="5"/>
      <c r="G87" s="5"/>
      <c r="H87" s="5"/>
      <c r="I87" s="5"/>
      <c r="J87" s="5"/>
      <c r="K87" s="5"/>
    </row>
    <row r="88" spans="1:11" ht="12.75" hidden="1">
      <c r="A88" s="5"/>
      <c r="B88" s="6">
        <v>0.8</v>
      </c>
      <c r="C88" s="31" t="s">
        <v>10</v>
      </c>
      <c r="D88" s="31"/>
      <c r="E88" s="5"/>
      <c r="F88" s="5"/>
      <c r="G88" s="5"/>
      <c r="H88" s="5"/>
      <c r="I88" s="5"/>
      <c r="J88" s="5"/>
      <c r="K88" s="5"/>
    </row>
    <row r="89" spans="1:11" ht="12.75" hidden="1">
      <c r="A89" s="5"/>
      <c r="B89" s="6">
        <v>0.82</v>
      </c>
      <c r="C89" s="31" t="s">
        <v>10</v>
      </c>
      <c r="D89" s="31"/>
      <c r="E89" s="5"/>
      <c r="F89" s="5"/>
      <c r="G89" s="5"/>
      <c r="H89" s="5"/>
      <c r="I89" s="5"/>
      <c r="J89" s="5"/>
      <c r="K89" s="5"/>
    </row>
    <row r="90" spans="1:11" ht="12.75" hidden="1">
      <c r="A90" s="5"/>
      <c r="B90" s="6">
        <v>0.84</v>
      </c>
      <c r="C90" s="31" t="s">
        <v>10</v>
      </c>
      <c r="D90" s="31"/>
      <c r="E90" s="5"/>
      <c r="F90" s="5"/>
      <c r="G90" s="5"/>
      <c r="H90" s="5"/>
      <c r="I90" s="5"/>
      <c r="J90" s="5"/>
      <c r="K90" s="5"/>
    </row>
    <row r="91" spans="1:11" ht="12.75" hidden="1">
      <c r="A91" s="5"/>
      <c r="B91" s="6">
        <v>0.86</v>
      </c>
      <c r="C91" s="31" t="s">
        <v>10</v>
      </c>
      <c r="D91" s="31"/>
      <c r="E91" s="5"/>
      <c r="F91" s="5"/>
      <c r="G91" s="5"/>
      <c r="H91" s="5"/>
      <c r="I91" s="5"/>
      <c r="J91" s="5"/>
      <c r="K91" s="5"/>
    </row>
    <row r="92" spans="1:11" ht="12.75" hidden="1">
      <c r="A92" s="5"/>
      <c r="B92" s="6">
        <v>0.88</v>
      </c>
      <c r="C92" s="31" t="s">
        <v>10</v>
      </c>
      <c r="D92" s="31"/>
      <c r="E92" s="5"/>
      <c r="F92" s="5"/>
      <c r="G92" s="5"/>
      <c r="H92" s="5"/>
      <c r="I92" s="5"/>
      <c r="J92" s="5"/>
      <c r="K92" s="5"/>
    </row>
    <row r="93" spans="1:11" ht="12.75" hidden="1">
      <c r="A93" s="5"/>
      <c r="B93" s="6">
        <v>0.9</v>
      </c>
      <c r="C93" s="31" t="s">
        <v>10</v>
      </c>
      <c r="D93" s="31"/>
      <c r="E93" s="5"/>
      <c r="F93" s="5"/>
      <c r="G93" s="5"/>
      <c r="H93" s="5"/>
      <c r="I93" s="5"/>
      <c r="J93" s="5"/>
      <c r="K93" s="5"/>
    </row>
    <row r="94" spans="1:11" ht="12.75" hidden="1">
      <c r="A94" s="5"/>
      <c r="B94" s="6">
        <v>0.92</v>
      </c>
      <c r="C94" s="31" t="s">
        <v>10</v>
      </c>
      <c r="D94" s="31"/>
      <c r="E94" s="5"/>
      <c r="F94" s="5"/>
      <c r="G94" s="5"/>
      <c r="H94" s="5"/>
      <c r="I94" s="5"/>
      <c r="J94" s="5"/>
      <c r="K94" s="5"/>
    </row>
    <row r="95" spans="1:11" ht="12.75" hidden="1">
      <c r="A95" s="5"/>
      <c r="B95" s="6">
        <v>0.94</v>
      </c>
      <c r="C95" s="31" t="s">
        <v>10</v>
      </c>
      <c r="D95" s="31"/>
      <c r="E95" s="5"/>
      <c r="F95" s="5"/>
      <c r="G95" s="5"/>
      <c r="H95" s="5"/>
      <c r="I95" s="5"/>
      <c r="J95" s="5"/>
      <c r="K95" s="5"/>
    </row>
    <row r="96" spans="1:11" ht="12.75" hidden="1">
      <c r="A96" s="5"/>
      <c r="B96" s="6">
        <v>0.96</v>
      </c>
      <c r="C96" s="31" t="s">
        <v>10</v>
      </c>
      <c r="D96" s="31"/>
      <c r="E96" s="5"/>
      <c r="F96" s="5"/>
      <c r="G96" s="5"/>
      <c r="H96" s="5"/>
      <c r="I96" s="5"/>
      <c r="J96" s="5"/>
      <c r="K96" s="5"/>
    </row>
    <row r="97" spans="1:11" ht="12.75" hidden="1">
      <c r="A97" s="5"/>
      <c r="B97" s="6">
        <v>0.98</v>
      </c>
      <c r="C97" s="31" t="s">
        <v>10</v>
      </c>
      <c r="D97" s="31"/>
      <c r="E97" s="5"/>
      <c r="F97" s="5"/>
      <c r="G97" s="5"/>
      <c r="H97" s="5"/>
      <c r="I97" s="5"/>
      <c r="J97" s="5"/>
      <c r="K97" s="5"/>
    </row>
    <row r="98" spans="1:11" ht="12.75" hidden="1">
      <c r="A98" s="5"/>
      <c r="B98" s="6">
        <v>1</v>
      </c>
      <c r="C98" s="31" t="s">
        <v>3</v>
      </c>
      <c r="D98" s="31"/>
      <c r="E98" s="5"/>
      <c r="F98" s="5"/>
      <c r="G98" s="5"/>
      <c r="H98" s="5"/>
      <c r="I98" s="5"/>
      <c r="J98" s="5"/>
      <c r="K98" s="5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</sheetData>
  <sheetProtection password="D896" sheet="1" objects="1" scenarios="1"/>
  <mergeCells count="58">
    <mergeCell ref="C56:D56"/>
    <mergeCell ref="C66:D66"/>
    <mergeCell ref="C57:D57"/>
    <mergeCell ref="C48:D48"/>
    <mergeCell ref="C49:D49"/>
    <mergeCell ref="C50:D50"/>
    <mergeCell ref="C51:D51"/>
    <mergeCell ref="C52:D52"/>
    <mergeCell ref="C53:D53"/>
    <mergeCell ref="C54:D54"/>
    <mergeCell ref="C55:D55"/>
    <mergeCell ref="C76:D76"/>
    <mergeCell ref="C67:D67"/>
    <mergeCell ref="C58:D58"/>
    <mergeCell ref="C59:D59"/>
    <mergeCell ref="C60:D60"/>
    <mergeCell ref="C61:D61"/>
    <mergeCell ref="C62:D62"/>
    <mergeCell ref="C63:D63"/>
    <mergeCell ref="C64:D64"/>
    <mergeCell ref="C65:D65"/>
    <mergeCell ref="C86:D86"/>
    <mergeCell ref="C77:D77"/>
    <mergeCell ref="C68:D68"/>
    <mergeCell ref="C69:D69"/>
    <mergeCell ref="C70:D70"/>
    <mergeCell ref="C71:D71"/>
    <mergeCell ref="C72:D72"/>
    <mergeCell ref="C73:D73"/>
    <mergeCell ref="C74:D74"/>
    <mergeCell ref="C75:D75"/>
    <mergeCell ref="C82:D82"/>
    <mergeCell ref="C83:D83"/>
    <mergeCell ref="C84:D84"/>
    <mergeCell ref="C96:D96"/>
    <mergeCell ref="C87:D87"/>
    <mergeCell ref="C85:D85"/>
    <mergeCell ref="C78:D78"/>
    <mergeCell ref="C79:D79"/>
    <mergeCell ref="C80:D80"/>
    <mergeCell ref="C81:D81"/>
    <mergeCell ref="C98:D98"/>
    <mergeCell ref="C97:D97"/>
    <mergeCell ref="C88:D88"/>
    <mergeCell ref="C89:D89"/>
    <mergeCell ref="C90:D90"/>
    <mergeCell ref="C91:D91"/>
    <mergeCell ref="C92:D92"/>
    <mergeCell ref="C93:D93"/>
    <mergeCell ref="C94:D94"/>
    <mergeCell ref="C95:D95"/>
    <mergeCell ref="A1:K2"/>
    <mergeCell ref="A3:G3"/>
    <mergeCell ref="A4:G4"/>
    <mergeCell ref="H3:K3"/>
    <mergeCell ref="H4:K5"/>
    <mergeCell ref="A5:E5"/>
    <mergeCell ref="F5:G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RENFE</dc:creator>
  <cp:keywords/>
  <dc:description/>
  <cp:lastModifiedBy>CRISTINA</cp:lastModifiedBy>
  <cp:lastPrinted>2005-05-23T12:07:09Z</cp:lastPrinted>
  <dcterms:created xsi:type="dcterms:W3CDTF">2005-04-18T09:30:14Z</dcterms:created>
  <dcterms:modified xsi:type="dcterms:W3CDTF">2008-02-11T15:48:01Z</dcterms:modified>
  <cp:category/>
  <cp:version/>
  <cp:contentType/>
  <cp:contentStatus/>
</cp:coreProperties>
</file>